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ownloads/"/>
    </mc:Choice>
  </mc:AlternateContent>
  <xr:revisionPtr revIDLastSave="0" documentId="13_ncr:1_{8DBF2243-8AAA-0445-ABF1-7EBC3730E2A5}" xr6:coauthVersionLast="47" xr6:coauthVersionMax="47" xr10:uidLastSave="{00000000-0000-0000-0000-000000000000}"/>
  <bookViews>
    <workbookView xWindow="1940" yWindow="1580" windowWidth="24220" windowHeight="13320" xr2:uid="{E873E7F6-DDA7-438A-9661-220F7F958C7E}"/>
  </bookViews>
  <sheets>
    <sheet name="Calculation" sheetId="1" r:id="rId1"/>
    <sheet name="Tabl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C6" i="1"/>
  <c r="C10" i="1"/>
  <c r="C12" i="1"/>
  <c r="C11" i="1"/>
  <c r="C2" i="1" l="1"/>
  <c r="C7" i="1" s="1"/>
  <c r="C13" i="1"/>
  <c r="C15" i="1" l="1"/>
</calcChain>
</file>

<file path=xl/sharedStrings.xml><?xml version="1.0" encoding="utf-8"?>
<sst xmlns="http://schemas.openxmlformats.org/spreadsheetml/2006/main" count="25" uniqueCount="22">
  <si>
    <t>Yes</t>
  </si>
  <si>
    <t>No</t>
  </si>
  <si>
    <t>COMPANY</t>
  </si>
  <si>
    <t>1-50</t>
  </si>
  <si>
    <t>51-100</t>
  </si>
  <si>
    <t>&gt; 100</t>
  </si>
  <si>
    <t>ENTER INFO HERE</t>
  </si>
  <si>
    <t>SUBTOTAL:</t>
  </si>
  <si>
    <t>EMPLOYEES (IF NONE, ENTER 0)</t>
  </si>
  <si>
    <t>INCENTIVE $</t>
  </si>
  <si>
    <t>*</t>
  </si>
  <si>
    <t>Is your company currently located in or will be located in North Beach? (Y/N)</t>
  </si>
  <si>
    <t># of New or Relocated Employees who are Miami Beach residents</t>
  </si>
  <si>
    <t>TOTAL POSSIBLE INCENTIVE:</t>
  </si>
  <si>
    <t># of New or Relocated Employees to be hired at approx. 125% Miami-Dade County avg. wages within 12 months</t>
  </si>
  <si>
    <t># of New or Relocated Employees previously below living wage now increased above Miami-Dade County living wage rate of $12.63 per hour with a qualifying Health Benefit Plan valued at no less than $2.89 per hour or $15.52 per hour if no qualifying Health Benefit Plan</t>
  </si>
  <si>
    <t># of New or Relocated Employees who are college graduates of a local college, university or 
technical school</t>
  </si>
  <si>
    <t>**</t>
  </si>
  <si>
    <r>
      <t xml:space="preserve">**For new-to-market businesses, this would be the potential estimated total incentive for each year of a </t>
    </r>
    <r>
      <rPr>
        <b/>
        <sz val="11"/>
        <color theme="1"/>
        <rFont val="Calibri"/>
        <family val="2"/>
        <scheme val="minor"/>
      </rPr>
      <t xml:space="preserve">four </t>
    </r>
    <r>
      <rPr>
        <sz val="11"/>
        <color theme="1"/>
        <rFont val="Calibri"/>
        <family val="2"/>
        <scheme val="minor"/>
      </rPr>
      <t>year period**</t>
    </r>
  </si>
  <si>
    <r>
      <t xml:space="preserve">**For existing expanding businesses, this would be the potential estimated total incentive for each year of a </t>
    </r>
    <r>
      <rPr>
        <b/>
        <sz val="11"/>
        <color theme="1"/>
        <rFont val="Calibri"/>
        <family val="2"/>
        <scheme val="minor"/>
      </rPr>
      <t>three</t>
    </r>
    <r>
      <rPr>
        <sz val="11"/>
        <color theme="1"/>
        <rFont val="Calibri"/>
        <family val="2"/>
        <scheme val="minor"/>
      </rPr>
      <t xml:space="preserve"> year period**</t>
    </r>
  </si>
  <si>
    <t>*Total maximum incentive amount not to exceed $60,000 per year*</t>
  </si>
  <si>
    <t>Incentive awards are contingent upon verification, City Commission approval, an executed agreement, funding availability, and continued compliance with the terms of the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</si>
</sst>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utura Std Book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/>
    <xf numFmtId="165" fontId="0" fillId="0" borderId="1" xfId="1" applyNumberFormat="1" applyFont="1" applyFill="1" applyBorder="1"/>
    <xf numFmtId="49" fontId="0" fillId="0" borderId="1" xfId="0" applyNumberFormat="1" applyFont="1" applyBorder="1"/>
    <xf numFmtId="165" fontId="0" fillId="0" borderId="0" xfId="1" applyNumberFormat="1" applyFont="1" applyFill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2" borderId="1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6FB5-E532-4CF4-A250-2B0D72ADF445}">
  <dimension ref="A1:D25"/>
  <sheetViews>
    <sheetView tabSelected="1" view="pageLayout" zoomScale="120" zoomScaleNormal="100" zoomScalePageLayoutView="120" workbookViewId="0">
      <selection activeCell="B2" sqref="B2"/>
    </sheetView>
  </sheetViews>
  <sheetFormatPr baseColWidth="10" defaultColWidth="9.1640625" defaultRowHeight="15"/>
  <cols>
    <col min="1" max="1" width="81.5" style="1" customWidth="1"/>
    <col min="2" max="2" width="19.33203125" style="1" customWidth="1"/>
    <col min="3" max="3" width="15.33203125" style="1" customWidth="1"/>
    <col min="4" max="4" width="4.33203125" style="1" customWidth="1"/>
    <col min="5" max="16384" width="9.1640625" style="1"/>
  </cols>
  <sheetData>
    <row r="1" spans="1:4">
      <c r="A1" s="3" t="s">
        <v>2</v>
      </c>
      <c r="B1" s="3" t="s">
        <v>6</v>
      </c>
      <c r="C1" s="4" t="s">
        <v>9</v>
      </c>
      <c r="D1" s="2"/>
    </row>
    <row r="2" spans="1:4" ht="32">
      <c r="A2" s="11" t="s">
        <v>14</v>
      </c>
      <c r="B2" s="13"/>
      <c r="C2" s="6">
        <f>SUM(B3:B5)</f>
        <v>0</v>
      </c>
      <c r="D2" s="2"/>
    </row>
    <row r="3" spans="1:4" hidden="1">
      <c r="A3" s="7" t="s">
        <v>3</v>
      </c>
      <c r="B3" s="14">
        <f>IF(AND(B2&gt;0,B2&lt;51),B2*600,IF(B2&gt;50,50*600,0))</f>
        <v>0</v>
      </c>
      <c r="C3" s="8"/>
      <c r="D3" s="2"/>
    </row>
    <row r="4" spans="1:4" hidden="1">
      <c r="A4" s="7" t="s">
        <v>4</v>
      </c>
      <c r="B4" s="14">
        <f>IF(B2&gt;50,IF(AND(B2&gt;50,B2&lt;101),(B2-50)*400,50*400),0)</f>
        <v>0</v>
      </c>
      <c r="C4" s="8"/>
      <c r="D4" s="2"/>
    </row>
    <row r="5" spans="1:4" hidden="1">
      <c r="A5" s="5" t="s">
        <v>5</v>
      </c>
      <c r="B5" s="14">
        <f>IF(B2&gt;100,(B2-100)*250,0)</f>
        <v>0</v>
      </c>
      <c r="C5" s="8"/>
      <c r="D5" s="2"/>
    </row>
    <row r="6" spans="1:4">
      <c r="A6" s="5" t="s">
        <v>11</v>
      </c>
      <c r="B6" s="13"/>
      <c r="C6" s="6">
        <f>IF(B6="Yes",B2*125,0)</f>
        <v>0</v>
      </c>
      <c r="D6" s="2"/>
    </row>
    <row r="7" spans="1:4">
      <c r="A7" s="2"/>
      <c r="B7" s="15" t="s">
        <v>7</v>
      </c>
      <c r="C7" s="10">
        <f>C2+C6</f>
        <v>0</v>
      </c>
      <c r="D7" s="2" t="s">
        <v>10</v>
      </c>
    </row>
    <row r="8" spans="1:4">
      <c r="A8" s="2"/>
      <c r="B8" s="15"/>
      <c r="C8" s="10"/>
      <c r="D8" s="2"/>
    </row>
    <row r="9" spans="1:4">
      <c r="A9" s="3" t="s">
        <v>8</v>
      </c>
      <c r="B9" s="16" t="s">
        <v>6</v>
      </c>
      <c r="C9" s="4" t="s">
        <v>9</v>
      </c>
      <c r="D9" s="2"/>
    </row>
    <row r="10" spans="1:4" ht="31.5" customHeight="1">
      <c r="A10" s="11" t="s">
        <v>16</v>
      </c>
      <c r="B10" s="13"/>
      <c r="C10" s="6">
        <f>IF(B10&lt;=B2,B10*125,"Exceeds Total # of Employees")</f>
        <v>0</v>
      </c>
      <c r="D10" s="2"/>
    </row>
    <row r="11" spans="1:4" ht="43.5" customHeight="1">
      <c r="A11" s="11" t="s">
        <v>15</v>
      </c>
      <c r="B11" s="13"/>
      <c r="C11" s="6">
        <f>IF(B11&lt;=B2,B11*125,"Exceeds Total # of Employees")</f>
        <v>0</v>
      </c>
      <c r="D11" s="2"/>
    </row>
    <row r="12" spans="1:4">
      <c r="A12" s="5" t="s">
        <v>12</v>
      </c>
      <c r="B12" s="13"/>
      <c r="C12" s="6">
        <f>IF(B12&lt;=B2,B12*150,"Exceeds Total # of Employees")</f>
        <v>0</v>
      </c>
      <c r="D12" s="2"/>
    </row>
    <row r="13" spans="1:4">
      <c r="A13" s="2"/>
      <c r="B13" s="9" t="s">
        <v>7</v>
      </c>
      <c r="C13" s="10">
        <f>SUM(C10:C12)</f>
        <v>0</v>
      </c>
      <c r="D13" s="2"/>
    </row>
    <row r="14" spans="1:4">
      <c r="A14" s="2"/>
      <c r="B14" s="2"/>
      <c r="C14" s="2"/>
      <c r="D14" s="2"/>
    </row>
    <row r="15" spans="1:4">
      <c r="A15" s="2"/>
      <c r="B15" s="9" t="s">
        <v>13</v>
      </c>
      <c r="C15" s="10">
        <f>IF((C13+C7)&lt;60000,C7+C13,60000)</f>
        <v>0</v>
      </c>
      <c r="D15" s="2" t="s">
        <v>17</v>
      </c>
    </row>
    <row r="16" spans="1:4">
      <c r="A16" s="2"/>
      <c r="B16" s="2"/>
      <c r="C16" s="2"/>
      <c r="D16" s="2"/>
    </row>
    <row r="17" spans="1:4">
      <c r="A17" s="3" t="s">
        <v>20</v>
      </c>
      <c r="B17" s="2"/>
      <c r="C17" s="2"/>
      <c r="D17" s="2"/>
    </row>
    <row r="18" spans="1:4">
      <c r="A18" s="2"/>
      <c r="B18" s="2"/>
      <c r="C18" s="2"/>
      <c r="D18" s="2"/>
    </row>
    <row r="19" spans="1:4">
      <c r="A19" s="2" t="s">
        <v>18</v>
      </c>
      <c r="B19" s="2"/>
      <c r="C19" s="2"/>
      <c r="D19" s="2"/>
    </row>
    <row r="20" spans="1:4">
      <c r="A20" s="2" t="s">
        <v>19</v>
      </c>
      <c r="B20" s="2"/>
      <c r="C20" s="2"/>
      <c r="D20" s="2"/>
    </row>
    <row r="21" spans="1:4">
      <c r="A21" s="2"/>
      <c r="B21" s="2"/>
      <c r="C21" s="2"/>
      <c r="D21" s="2"/>
    </row>
    <row r="22" spans="1:4" ht="45.75" customHeight="1">
      <c r="A22" s="12" t="s">
        <v>21</v>
      </c>
      <c r="B22" s="2"/>
      <c r="C22" s="2"/>
      <c r="D22" s="2"/>
    </row>
    <row r="23" spans="1:4">
      <c r="A23" s="2"/>
      <c r="B23" s="2"/>
      <c r="C23" s="2"/>
      <c r="D23" s="2"/>
    </row>
    <row r="24" spans="1:4">
      <c r="A24" s="2"/>
      <c r="B24" s="2"/>
      <c r="C24" s="2"/>
      <c r="D24" s="2"/>
    </row>
    <row r="25" spans="1:4">
      <c r="A25" s="2"/>
      <c r="B25" s="2"/>
      <c r="C25" s="2"/>
      <c r="D25" s="2"/>
    </row>
  </sheetData>
  <sheetProtection algorithmName="SHA-512" hashValue="eLlHSEkrbNlI5fOx2T2iXtA9nr5oZh4beiMhjNJYbCeYt/4v7qd/4WzGQzUrk0KF7BKEltnsbbxiu/f76yw4rg==" saltValue="MsC86odieV/ldMIA4vQjMw==" spinCount="100000" sheet="1" objects="1" scenarios="1" selectLockedCells="1"/>
  <pageMargins left="0.7" right="0.7" top="0.75" bottom="0.75" header="0.3" footer="0.3"/>
  <pageSetup orientation="landscape" verticalDpi="0" r:id="rId1"/>
  <headerFooter>
    <oddHeader>&amp;C&amp;"-,Bold"&amp;14&amp;G
&amp;"-,Regular"&amp;12Job Creation Incentive Program Estimated Award Calculator</oddHeader>
  </headerFooter>
  <ignoredErrors>
    <ignoredError sqref="A3" twoDigitTextYear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FA9BAB-8E3F-4210-AE0D-2EA90AB1A342}">
          <x14:formula1>
            <xm:f>Tables!$A$1:$A$3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2C34-5608-40F0-9F3B-E8BEFA0A6C88}">
  <dimension ref="A2:A3"/>
  <sheetViews>
    <sheetView workbookViewId="0">
      <selection activeCell="C20" sqref="C20:C21"/>
    </sheetView>
  </sheetViews>
  <sheetFormatPr baseColWidth="10" defaultColWidth="8.83203125" defaultRowHeight="15"/>
  <sheetData>
    <row r="2" spans="1:1">
      <c r="A2" t="s">
        <v>0</v>
      </c>
    </row>
    <row r="3" spans="1:1">
      <c r="A3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Faria, Pedro</dc:creator>
  <cp:lastModifiedBy>Microsoft Office User</cp:lastModifiedBy>
  <cp:lastPrinted>2021-06-30T16:25:39Z</cp:lastPrinted>
  <dcterms:created xsi:type="dcterms:W3CDTF">2021-06-16T19:11:43Z</dcterms:created>
  <dcterms:modified xsi:type="dcterms:W3CDTF">2021-08-19T17:53:13Z</dcterms:modified>
</cp:coreProperties>
</file>